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ove odbory energetikov\ciahy\"/>
    </mc:Choice>
  </mc:AlternateContent>
  <xr:revisionPtr revIDLastSave="0" documentId="8_{F30F5FF1-9755-4634-B86E-48AC743861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lkulátor LITE v2.4" sheetId="1" r:id="rId1"/>
    <sheet name="Pomocná" sheetId="2" r:id="rId2"/>
  </sheets>
  <calcPr calcId="191029"/>
</workbook>
</file>

<file path=xl/calcChain.xml><?xml version="1.0" encoding="utf-8"?>
<calcChain xmlns="http://schemas.openxmlformats.org/spreadsheetml/2006/main">
  <c r="B22" i="1" l="1"/>
  <c r="E16" i="1"/>
  <c r="C21" i="1" s="1"/>
  <c r="E6" i="1" s="1"/>
  <c r="C11" i="1"/>
  <c r="E7" i="1" s="1"/>
  <c r="E10" i="1"/>
  <c r="E8" i="1"/>
  <c r="E5" i="1"/>
  <c r="E9" i="1" l="1"/>
  <c r="F12" i="1"/>
  <c r="F13" i="1" s="1"/>
</calcChain>
</file>

<file path=xl/sharedStrings.xml><?xml version="1.0" encoding="utf-8"?>
<sst xmlns="http://schemas.openxmlformats.org/spreadsheetml/2006/main" count="45" uniqueCount="42">
  <si>
    <t>Kalkulátor kapacity výmien – LITE (s 1T/2T) v2.4</t>
  </si>
  <si>
    <t>Žlté polia uprav; výstup vpravo dole. Podiely musia dať 100 %. Rozsahy sú opravené a zahŕňajú aj IMS.</t>
  </si>
  <si>
    <t>Vstupy</t>
  </si>
  <si>
    <t>Parameter</t>
  </si>
  <si>
    <t>Hodnota</t>
  </si>
  <si>
    <t>Pracovný čas (h)</t>
  </si>
  <si>
    <t>Prestávky + logistika (h)</t>
  </si>
  <si>
    <t>Typ trasy (presun na 1 kus)</t>
  </si>
  <si>
    <t>Predvoľba</t>
  </si>
  <si>
    <t>Min/kus</t>
  </si>
  <si>
    <t>Hod/kus</t>
  </si>
  <si>
    <t>Ucelená obec (12 min)</t>
  </si>
  <si>
    <t>Ak zvolíš „Vlastné minúty…“, prepíš bunku B11 vlastnou hodnotou.</t>
  </si>
  <si>
    <t>Min</t>
  </si>
  <si>
    <t>Bytovky 230J (5 min)</t>
  </si>
  <si>
    <t>Bytovky 400J (8 min)</t>
  </si>
  <si>
    <t>Lazy/roztrúsené (15 min)</t>
  </si>
  <si>
    <t>Lazy/roztrúsené (20 min)</t>
  </si>
  <si>
    <t>Vlastné minúty…</t>
  </si>
  <si>
    <t>Mix činností (zvoľ podiely)</t>
  </si>
  <si>
    <t>Činnosť</t>
  </si>
  <si>
    <t>Podiel (%)</t>
  </si>
  <si>
    <t>Norma (h/kus)</t>
  </si>
  <si>
    <t>1F (ciach)</t>
  </si>
  <si>
    <t>1F 1T (bežná)</t>
  </si>
  <si>
    <t>1F 2T (bežná)</t>
  </si>
  <si>
    <t>3F (bežná)</t>
  </si>
  <si>
    <t>IMS</t>
  </si>
  <si>
    <t>IMS – práca (min/kus)</t>
  </si>
  <si>
    <t>IMS – hod/kus</t>
  </si>
  <si>
    <t>Administratíva (h/kus)</t>
  </si>
  <si>
    <t>Podiely spolu</t>
  </si>
  <si>
    <t>Nech je 100 %</t>
  </si>
  <si>
    <t>Výpočty</t>
  </si>
  <si>
    <t>Efektívny čas (h)</t>
  </si>
  <si>
    <t>Priemerná montáž (h/kus)</t>
  </si>
  <si>
    <t>Presun (h/kus)</t>
  </si>
  <si>
    <t>Celkový čas (h/kus)</t>
  </si>
  <si>
    <t>Kontrola mixu</t>
  </si>
  <si>
    <t>Max. teoreticky (ks/deň)</t>
  </si>
  <si>
    <t>Odporúčaný cieľ 85 % (ks/deň)</t>
  </si>
  <si>
    <t>Pozn.: Žlté polia = tvoje vstupy. Súčet podielov berie aj IMS; ak mix nie je 100 %, výstupy sa nezobrazia.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</si>
</sst>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rgb="FF000555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F0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Border="1"/>
    <xf numFmtId="0" fontId="4" fillId="3" borderId="1" xfId="0" applyFont="1" applyFill="1" applyBorder="1"/>
    <xf numFmtId="0" fontId="5" fillId="4" borderId="1" xfId="0" applyFont="1" applyFill="1" applyBorder="1" applyAlignment="1">
      <alignment horizontal="center" vertical="center"/>
    </xf>
    <xf numFmtId="9" fontId="4" fillId="0" borderId="1" xfId="0" applyNumberFormat="1" applyFont="1" applyBorder="1"/>
    <xf numFmtId="0" fontId="1" fillId="0" borderId="0" xfId="0" applyFont="1"/>
  </cellXfs>
  <cellStyles count="1">
    <cellStyle name="Normálna" xfId="0" builtinId="0"/>
  </cellStyles>
  <dxfs count="1">
    <dxf>
      <font>
        <b/>
        <color rgb="FFB0002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workbookViewId="0">
      <selection activeCell="F26" sqref="F26"/>
    </sheetView>
  </sheetViews>
  <sheetFormatPr defaultRowHeight="15" x14ac:dyDescent="0.25"/>
  <cols>
    <col min="1" max="1" width="30.7109375" customWidth="1"/>
    <col min="2" max="2" width="16.7109375" customWidth="1"/>
    <col min="3" max="3" width="18.7109375" customWidth="1"/>
    <col min="4" max="4" width="28.7109375" customWidth="1"/>
    <col min="5" max="5" width="20.7109375" customWidth="1"/>
    <col min="6" max="6" width="22.7109375" customWidth="1"/>
  </cols>
  <sheetData>
    <row r="1" spans="1:6" ht="23.25" x14ac:dyDescent="0.35">
      <c r="A1" s="8" t="s">
        <v>0</v>
      </c>
      <c r="B1" s="8"/>
      <c r="C1" s="8"/>
      <c r="D1" s="8"/>
      <c r="E1" s="8"/>
      <c r="F1" s="8"/>
    </row>
    <row r="2" spans="1:6" x14ac:dyDescent="0.25">
      <c r="A2" s="1" t="s">
        <v>1</v>
      </c>
    </row>
    <row r="4" spans="1:6" x14ac:dyDescent="0.25">
      <c r="A4" s="2" t="s">
        <v>2</v>
      </c>
      <c r="D4" s="2" t="s">
        <v>33</v>
      </c>
    </row>
    <row r="5" spans="1:6" ht="15.75" x14ac:dyDescent="0.25">
      <c r="A5" s="2" t="s">
        <v>3</v>
      </c>
      <c r="B5" s="2" t="s">
        <v>4</v>
      </c>
      <c r="C5" s="2"/>
      <c r="D5" s="3" t="s">
        <v>34</v>
      </c>
      <c r="E5" s="4">
        <f>$B$6-$B$7</f>
        <v>7</v>
      </c>
    </row>
    <row r="6" spans="1:6" ht="15.75" x14ac:dyDescent="0.25">
      <c r="A6" s="3" t="s">
        <v>5</v>
      </c>
      <c r="B6" s="5">
        <v>8</v>
      </c>
      <c r="D6" s="3" t="s">
        <v>35</v>
      </c>
      <c r="E6" s="4">
        <f>IF(SUMPRODUCT($B$16:$B$21)&gt;0,SUMPRODUCT($B$16:$B$21,$C$16:$C$21)/SUMPRODUCT($B$16:$B$21),NA())</f>
        <v>0.4</v>
      </c>
    </row>
    <row r="7" spans="1:6" ht="15.75" x14ac:dyDescent="0.25">
      <c r="A7" s="3" t="s">
        <v>6</v>
      </c>
      <c r="B7" s="5">
        <v>1</v>
      </c>
      <c r="D7" s="3" t="s">
        <v>36</v>
      </c>
      <c r="E7" s="4">
        <f>$C$11</f>
        <v>8.3333333333333329E-2</v>
      </c>
    </row>
    <row r="8" spans="1:6" ht="15.75" x14ac:dyDescent="0.25">
      <c r="D8" s="3" t="s">
        <v>30</v>
      </c>
      <c r="E8" s="4">
        <f>$E$17</f>
        <v>0.1</v>
      </c>
    </row>
    <row r="9" spans="1:6" ht="15.75" x14ac:dyDescent="0.25">
      <c r="A9" s="2" t="s">
        <v>7</v>
      </c>
      <c r="D9" s="2" t="s">
        <v>37</v>
      </c>
      <c r="E9" s="4">
        <f>IF(ISNA(E6),"",E6+E7+E8)</f>
        <v>0.58333333333333337</v>
      </c>
    </row>
    <row r="10" spans="1:6" ht="15.75" x14ac:dyDescent="0.25">
      <c r="A10" s="2" t="s">
        <v>8</v>
      </c>
      <c r="B10" s="2" t="s">
        <v>9</v>
      </c>
      <c r="C10" s="2" t="s">
        <v>10</v>
      </c>
      <c r="D10" s="3" t="s">
        <v>38</v>
      </c>
      <c r="E10" s="3" t="str">
        <f>IF(ABS(SUMPRODUCT($B$16:$B$21)-1)&lt;0.001,"OK – 100 %","CHYBA: Podiely nie sú 100 %")</f>
        <v>OK – 100 %</v>
      </c>
    </row>
    <row r="11" spans="1:6" ht="15.75" x14ac:dyDescent="0.25">
      <c r="A11" s="5" t="s">
        <v>11</v>
      </c>
      <c r="B11" s="5">
        <v>5</v>
      </c>
      <c r="C11" s="4">
        <f>B11/60</f>
        <v>8.3333333333333329E-2</v>
      </c>
    </row>
    <row r="12" spans="1:6" ht="26.25" x14ac:dyDescent="0.25">
      <c r="A12" s="1" t="s">
        <v>12</v>
      </c>
      <c r="D12" s="2" t="s">
        <v>39</v>
      </c>
      <c r="F12" s="6">
        <f>IF(E10="OK – 100 %",IF(E9&gt;0,E5/E9,""),"")</f>
        <v>12</v>
      </c>
    </row>
    <row r="13" spans="1:6" ht="26.25" x14ac:dyDescent="0.25">
      <c r="D13" s="2" t="s">
        <v>40</v>
      </c>
      <c r="F13" s="6">
        <f>IF(F12&lt;&gt;"",0.85*F12,"")</f>
        <v>10.199999999999999</v>
      </c>
    </row>
    <row r="14" spans="1:6" x14ac:dyDescent="0.25">
      <c r="A14" s="2" t="s">
        <v>19</v>
      </c>
    </row>
    <row r="15" spans="1:6" ht="15.75" x14ac:dyDescent="0.25">
      <c r="A15" s="2" t="s">
        <v>20</v>
      </c>
      <c r="B15" s="2" t="s">
        <v>21</v>
      </c>
      <c r="C15" s="2" t="s">
        <v>22</v>
      </c>
      <c r="D15" s="2" t="s">
        <v>28</v>
      </c>
      <c r="E15" s="5">
        <v>50</v>
      </c>
    </row>
    <row r="16" spans="1:6" ht="15.75" x14ac:dyDescent="0.25">
      <c r="D16" s="2" t="s">
        <v>29</v>
      </c>
      <c r="E16" s="4">
        <f>E15/60</f>
        <v>0.83333333333333337</v>
      </c>
    </row>
    <row r="17" spans="1:5" ht="15.75" x14ac:dyDescent="0.25">
      <c r="A17" s="3" t="s">
        <v>23</v>
      </c>
      <c r="B17" s="7">
        <v>1</v>
      </c>
      <c r="C17" s="4">
        <v>0.4</v>
      </c>
      <c r="D17" s="2" t="s">
        <v>30</v>
      </c>
      <c r="E17" s="5">
        <v>0.1</v>
      </c>
    </row>
    <row r="18" spans="1:5" ht="15.75" x14ac:dyDescent="0.25">
      <c r="A18" s="3" t="s">
        <v>24</v>
      </c>
      <c r="B18" s="7">
        <v>0</v>
      </c>
      <c r="C18" s="4">
        <v>0.5</v>
      </c>
      <c r="D18" s="1" t="s">
        <v>41</v>
      </c>
    </row>
    <row r="19" spans="1:5" ht="15.75" x14ac:dyDescent="0.25">
      <c r="A19" s="3" t="s">
        <v>25</v>
      </c>
      <c r="B19" s="7">
        <v>0</v>
      </c>
      <c r="C19" s="4">
        <v>0.55000000000000004</v>
      </c>
    </row>
    <row r="20" spans="1:5" ht="15.75" x14ac:dyDescent="0.25">
      <c r="A20" s="3" t="s">
        <v>26</v>
      </c>
      <c r="B20" s="7">
        <v>0</v>
      </c>
      <c r="C20" s="4">
        <v>0.7</v>
      </c>
    </row>
    <row r="21" spans="1:5" ht="15.75" x14ac:dyDescent="0.25">
      <c r="A21" s="3" t="s">
        <v>27</v>
      </c>
      <c r="B21" s="7">
        <v>0</v>
      </c>
      <c r="C21" s="4">
        <f>$E$16</f>
        <v>0.83333333333333337</v>
      </c>
    </row>
    <row r="22" spans="1:5" ht="15.75" x14ac:dyDescent="0.25">
      <c r="A22" s="3" t="s">
        <v>31</v>
      </c>
      <c r="B22" s="7">
        <f>SUMPRODUCT($B$16:$B$21)</f>
        <v>1</v>
      </c>
      <c r="C22" s="1" t="s">
        <v>32</v>
      </c>
    </row>
  </sheetData>
  <mergeCells count="1">
    <mergeCell ref="A1:F1"/>
  </mergeCells>
  <conditionalFormatting sqref="E10">
    <cfRule type="containsText" dxfId="0" priority="1" operator="containsText" text="CHYBA">
      <formula>NOT(ISERROR(SEARCH("CHYBA",E10)))</formula>
    </cfRule>
  </conditionalFormatting>
  <dataValidations count="2">
    <dataValidation type="list" allowBlank="1" showInputMessage="1" showErrorMessage="1" sqref="A11" xr:uid="{00000000-0002-0000-0000-000000000000}">
      <formula1>"Bytovky 230J (5 min),Bytovky 400J (8 min),Ucelená obec (12 min),Lazy/roztrúsené (15 min),Lazy/roztrúsené (20 min),Vlastné minúty…"</formula1>
    </dataValidation>
    <dataValidation type="decimal" allowBlank="1" showInputMessage="1" showErrorMessage="1" sqref="B17:B21" xr:uid="{00000000-0002-0000-0000-000001000000}">
      <formula1>0</formula1>
      <formula2>1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/>
  </sheetViews>
  <sheetFormatPr defaultRowHeight="15" x14ac:dyDescent="0.25"/>
  <sheetData>
    <row r="1" spans="1:2" x14ac:dyDescent="0.25">
      <c r="A1" s="2" t="s">
        <v>8</v>
      </c>
      <c r="B1" s="2" t="s">
        <v>13</v>
      </c>
    </row>
    <row r="2" spans="1:2" ht="15.75" x14ac:dyDescent="0.25">
      <c r="A2" s="3" t="s">
        <v>14</v>
      </c>
      <c r="B2" s="3">
        <v>5</v>
      </c>
    </row>
    <row r="3" spans="1:2" ht="15.75" x14ac:dyDescent="0.25">
      <c r="A3" s="3" t="s">
        <v>15</v>
      </c>
      <c r="B3" s="3">
        <v>8</v>
      </c>
    </row>
    <row r="4" spans="1:2" ht="15.75" x14ac:dyDescent="0.25">
      <c r="A4" s="3" t="s">
        <v>11</v>
      </c>
      <c r="B4" s="3">
        <v>12</v>
      </c>
    </row>
    <row r="5" spans="1:2" ht="15.75" x14ac:dyDescent="0.25">
      <c r="A5" s="3" t="s">
        <v>16</v>
      </c>
      <c r="B5" s="3">
        <v>15</v>
      </c>
    </row>
    <row r="6" spans="1:2" ht="15.75" x14ac:dyDescent="0.25">
      <c r="A6" s="3" t="s">
        <v>17</v>
      </c>
      <c r="B6" s="3">
        <v>20</v>
      </c>
    </row>
    <row r="7" spans="1:2" ht="15.75" x14ac:dyDescent="0.25">
      <c r="A7" s="3" t="s">
        <v>18</v>
      </c>
      <c r="B7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Kalkulátor LITE v2.4</vt:lpstr>
      <vt:lpstr>Pomocná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Truba</dc:creator>
  <cp:lastModifiedBy>NOE</cp:lastModifiedBy>
  <dcterms:created xsi:type="dcterms:W3CDTF">2025-09-10T15:50:10Z</dcterms:created>
  <dcterms:modified xsi:type="dcterms:W3CDTF">2025-09-10T15:54:04Z</dcterms:modified>
</cp:coreProperties>
</file>